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1DEC5612-E344-46AE-86CE-5C19EE5FB134}" xr6:coauthVersionLast="47" xr6:coauthVersionMax="47" xr10:uidLastSave="{00000000-0000-0000-0000-000000000000}"/>
  <bookViews>
    <workbookView xWindow="-120" yWindow="-120" windowWidth="29040" windowHeight="15990" xr2:uid="{2C4B41C0-09B8-4447-888F-9B9425FA15F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N4" i="1"/>
  <c r="M4" i="1"/>
  <c r="K4" i="1"/>
  <c r="K7" i="1" l="1"/>
  <c r="W7" i="1"/>
  <c r="M7" i="1"/>
  <c r="L7" i="1"/>
  <c r="N7" i="1" s="1"/>
</calcChain>
</file>

<file path=xl/sharedStrings.xml><?xml version="1.0" encoding="utf-8"?>
<sst xmlns="http://schemas.openxmlformats.org/spreadsheetml/2006/main" count="63" uniqueCount="54">
  <si>
    <t>Tower Behavioral Health</t>
  </si>
  <si>
    <t xml:space="preserve">Location: </t>
  </si>
  <si>
    <t>Reading, PA</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</si>
  <si>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</si>
  <si>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</si>
  <si>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</si>
  <si>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</si>
  <si>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</si>
  <si>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</si>
  <si>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</si>
  <si>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</si>
  <si>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</si>
  <si>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Magellan Behavioral Health | Managed Medicare</t>
  </si>
  <si>
    <t>Quest Behavioral Health &amp; EAP |HMO/PPO</t>
  </si>
  <si>
    <t>AmeriHealth Administrators | HMO/PPO</t>
  </si>
  <si>
    <t>Capital Blue Cross | HMO/PPO</t>
  </si>
  <si>
    <t>Capital Blue | Managed Medicare</t>
  </si>
  <si>
    <t>Capital Blue Cross Federal |HMO/PPO</t>
  </si>
  <si>
    <t>Capital Blue Cross CHIP | HMO/PPO</t>
  </si>
  <si>
    <t>Highmark Blue Cross Blue Shield | HMO/PPO</t>
  </si>
  <si>
    <t>Highmark Blue Cross Blue Shield | Managed Medicare</t>
  </si>
  <si>
    <t>Independence BCBS| HMO/PPO</t>
  </si>
  <si>
    <t>Independence BCBS | Managed Medicare</t>
  </si>
  <si>
    <t>Aetna Behavioral Health |HMO/PPO</t>
  </si>
  <si>
    <t>Medicare |Medicare</t>
  </si>
  <si>
    <t>Aetna Behavoral Health | Managed Medicare</t>
  </si>
  <si>
    <t>Highmark Wholecare | Managed Medicare</t>
  </si>
  <si>
    <t>Geisinger Health Plan | HMO/PPO</t>
  </si>
  <si>
    <t>Geisinger Health Plan | Managed Medicare</t>
  </si>
  <si>
    <t>Medicaid | Medicaid</t>
  </si>
  <si>
    <t>CCBH |Managed Medicaid</t>
  </si>
  <si>
    <t>Magellan Behavioral Health | Managed Medicaid</t>
  </si>
  <si>
    <t>PerformCare | Managed Medicaid</t>
  </si>
  <si>
    <t>UPMC |Managed Medicaid</t>
  </si>
  <si>
    <t>UBH / Optum Behavioral Health |HMO/PPO</t>
  </si>
  <si>
    <t>UBH / Optum Behavioral Health |Managed Medicare</t>
  </si>
  <si>
    <t>Humana Behavioral Health Network |Managed Medicare</t>
  </si>
  <si>
    <t>Humana Behavioral Health Network | HMO/PPO</t>
  </si>
  <si>
    <t>Inpatient Psych</t>
  </si>
  <si>
    <t>inpatient</t>
  </si>
  <si>
    <t xml:space="preserve">Per Diem </t>
  </si>
  <si>
    <t>100% CMS Pricer</t>
  </si>
  <si>
    <t>110% CMS Pricer</t>
  </si>
  <si>
    <t>100%  Mcare pricer</t>
  </si>
  <si>
    <t>Psych Eval - With Medical</t>
  </si>
  <si>
    <t xml:space="preserve">Fee Schedule </t>
  </si>
  <si>
    <t>Initial Hospital Care (50 Min)</t>
  </si>
  <si>
    <t>Partial Hospitaliszation</t>
  </si>
  <si>
    <t>outpatient</t>
  </si>
  <si>
    <t>EX from K</t>
  </si>
  <si>
    <t>Assertive Community Treatment</t>
  </si>
  <si>
    <t>H0039</t>
  </si>
  <si>
    <t xml:space="preserve">All shoppable services, including any of the applicable 70 CMS-specified services, provided by the Hospital have been included in this Shoppable Services Charge List. </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</si>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</sst>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 x14ac:knownFonts="1">
    <font>
      <sz val="11"/>
      <color theme="1"/>
      <name val="Aptos Narrow"/>
      <family val="2"/>
      <scheme val="minor"/>
    </font>
    <font>
      <sz val="11"/>
      <color theme="1"/>
      <name val="Aptos Narrow"/>
      <family val="2"/>
      <scheme val="minor"/>
    </font>
    <font>
      <sz val="10"/>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4">
    <xf numFmtId="0" fontId="0" fillId="0" borderId="0" xfId="0"/>
    <xf numFmtId="43" fontId="0" fillId="0" borderId="0" xfId="1" applyFont="1" applyFill="1" applyBorder="1" applyAlignment="1">
      <alignment horizontal="left"/>
    </xf>
    <xf numFmtId="0" fontId="0" fillId="0" borderId="0" xfId="0" applyFill="1" applyAlignment="1">
      <alignment horizontal="left"/>
    </xf>
    <xf numFmtId="14" fontId="2" fillId="0" borderId="0" xfId="0" applyNumberFormat="1"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5D74-71DB-4FC2-BF24-85B2DEA58C6B}">
  <dimension ref="A1:AH54"/>
  <sheetViews>
    <sheetView tabSelected="1" workbookViewId="0">
      <selection sqref="A1:XFD1048576"/>
    </sheetView>
  </sheetViews>
  <sheetFormatPr defaultColWidth="28" defaultRowHeight="15" x14ac:dyDescent="0.25"/>
  <cols>
    <col min="1" max="2" width="28" style="2"/>
    <col min="3" max="3" width="10.85546875" style="2" customWidth="1"/>
    <col min="4" max="4" width="12.7109375" style="2" bestFit="1" customWidth="1"/>
    <col min="5" max="16384" width="28" style="2"/>
  </cols>
  <sheetData>
    <row r="1" spans="1:34" x14ac:dyDescent="0.25">
      <c r="A1" s="2" t="s">
        <v>0</v>
      </c>
      <c r="C1" s="2" t="s">
        <v>1</v>
      </c>
      <c r="D1" s="2" t="s">
        <v>2</v>
      </c>
      <c r="F1" s="2" t="s">
        <v>53</v>
      </c>
      <c r="H1" s="2" t="s">
        <v>3</v>
      </c>
    </row>
    <row r="3" spans="1:34" x14ac:dyDescent="0.25">
      <c r="A3" s="2" t="s">
        <v>4</v>
      </c>
      <c r="B3" s="2" t="s">
        <v>5</v>
      </c>
      <c r="C3" s="2" t="s">
        <v>6</v>
      </c>
      <c r="D3" s="2" t="s">
        <v>7</v>
      </c>
      <c r="E3" s="2" t="s">
        <v>8</v>
      </c>
      <c r="F3" s="2" t="s">
        <v>9</v>
      </c>
      <c r="G3" s="2" t="s">
        <v>10</v>
      </c>
      <c r="H3" s="2" t="s">
        <v>11</v>
      </c>
      <c r="I3" s="2" t="s">
        <v>12</v>
      </c>
      <c r="J3" s="2" t="s">
        <v>13</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row>
    <row r="4" spans="1:34" x14ac:dyDescent="0.25">
      <c r="A4" s="2" t="s">
        <v>38</v>
      </c>
      <c r="B4" s="2">
        <v>124</v>
      </c>
      <c r="C4" s="2" t="s">
        <v>39</v>
      </c>
      <c r="D4" s="1">
        <v>3200</v>
      </c>
      <c r="E4" s="1">
        <v>725</v>
      </c>
      <c r="F4" s="1">
        <v>725</v>
      </c>
      <c r="G4" s="1">
        <v>1660.3600000000001</v>
      </c>
      <c r="H4" s="1" t="s">
        <v>40</v>
      </c>
      <c r="I4" s="1">
        <v>1358</v>
      </c>
      <c r="J4" s="1">
        <v>1343.91</v>
      </c>
      <c r="K4" s="1">
        <f>1565*1.02</f>
        <v>1596.3</v>
      </c>
      <c r="L4" s="1">
        <v>1660</v>
      </c>
      <c r="M4" s="1">
        <f>1150*1.02</f>
        <v>1173</v>
      </c>
      <c r="N4" s="1">
        <f>1612*1.03</f>
        <v>1660.3600000000001</v>
      </c>
      <c r="O4" s="1">
        <f>+N4*0.7</f>
        <v>1162.252</v>
      </c>
      <c r="P4" s="1">
        <v>1602</v>
      </c>
      <c r="Q4" s="1">
        <v>1083</v>
      </c>
      <c r="R4" s="1">
        <v>1565</v>
      </c>
      <c r="S4" s="1">
        <v>1565</v>
      </c>
      <c r="T4" s="1">
        <v>1365</v>
      </c>
      <c r="U4" s="1" t="s">
        <v>41</v>
      </c>
      <c r="V4" s="1">
        <v>1364.75</v>
      </c>
      <c r="W4" s="1" t="s">
        <v>42</v>
      </c>
      <c r="X4" s="1">
        <v>1325</v>
      </c>
      <c r="Y4" s="1" t="s">
        <v>41</v>
      </c>
      <c r="Z4" s="1">
        <v>725</v>
      </c>
      <c r="AA4" s="1">
        <v>1100</v>
      </c>
      <c r="AB4" s="1">
        <v>1000</v>
      </c>
      <c r="AC4" s="1">
        <v>1000</v>
      </c>
      <c r="AD4" s="1" t="s">
        <v>43</v>
      </c>
      <c r="AE4" s="1">
        <v>1260</v>
      </c>
      <c r="AF4" s="1" t="s">
        <v>43</v>
      </c>
      <c r="AG4" s="1" t="s">
        <v>43</v>
      </c>
      <c r="AH4" s="1">
        <v>1572</v>
      </c>
    </row>
    <row r="5" spans="1:34" x14ac:dyDescent="0.25">
      <c r="A5" s="2" t="s">
        <v>44</v>
      </c>
      <c r="B5" s="2">
        <v>90792</v>
      </c>
      <c r="C5" s="2" t="s">
        <v>39</v>
      </c>
      <c r="D5" s="1">
        <v>250</v>
      </c>
      <c r="E5" s="1">
        <v>100</v>
      </c>
      <c r="F5" s="1">
        <v>0</v>
      </c>
      <c r="G5" s="1">
        <v>0</v>
      </c>
      <c r="H5" s="1" t="s">
        <v>45</v>
      </c>
      <c r="I5" s="1"/>
      <c r="J5" s="1"/>
      <c r="K5" s="1"/>
      <c r="L5" s="1"/>
      <c r="M5" s="1"/>
      <c r="N5" s="1"/>
      <c r="O5" s="1"/>
      <c r="P5" s="1"/>
      <c r="Q5" s="1"/>
      <c r="R5" s="1"/>
      <c r="S5" s="1"/>
      <c r="T5" s="1"/>
      <c r="U5" s="1"/>
      <c r="V5" s="1"/>
      <c r="W5" s="1"/>
      <c r="X5" s="1"/>
      <c r="Y5" s="1"/>
      <c r="Z5" s="1"/>
      <c r="AA5" s="1"/>
      <c r="AB5" s="1"/>
      <c r="AC5" s="1"/>
      <c r="AD5" s="1"/>
      <c r="AE5" s="1"/>
      <c r="AF5" s="1"/>
      <c r="AG5" s="1"/>
      <c r="AH5" s="1"/>
    </row>
    <row r="6" spans="1:34" x14ac:dyDescent="0.25">
      <c r="A6" s="2" t="s">
        <v>46</v>
      </c>
      <c r="B6" s="2">
        <v>99222</v>
      </c>
      <c r="C6" s="2" t="s">
        <v>39</v>
      </c>
      <c r="D6" s="1">
        <v>210</v>
      </c>
      <c r="E6" s="1">
        <v>100</v>
      </c>
      <c r="F6" s="1">
        <v>0</v>
      </c>
      <c r="G6" s="1">
        <v>0</v>
      </c>
      <c r="H6" s="1" t="s">
        <v>45</v>
      </c>
      <c r="I6" s="1"/>
      <c r="J6" s="1"/>
      <c r="K6" s="1"/>
      <c r="L6" s="1"/>
      <c r="M6" s="1"/>
      <c r="N6" s="1"/>
      <c r="O6" s="1"/>
      <c r="P6" s="1"/>
      <c r="Q6" s="1"/>
      <c r="R6" s="1"/>
      <c r="S6" s="1"/>
      <c r="T6" s="1"/>
      <c r="U6" s="1"/>
      <c r="V6" s="1"/>
      <c r="W6" s="1"/>
      <c r="X6" s="1"/>
      <c r="Y6" s="1"/>
      <c r="Z6" s="1"/>
      <c r="AA6" s="1"/>
      <c r="AB6" s="1"/>
      <c r="AC6" s="1"/>
      <c r="AD6" s="1"/>
      <c r="AE6" s="1"/>
      <c r="AF6" s="1"/>
      <c r="AG6" s="1"/>
      <c r="AH6" s="1"/>
    </row>
    <row r="7" spans="1:34" x14ac:dyDescent="0.25">
      <c r="A7" s="2" t="s">
        <v>47</v>
      </c>
      <c r="B7" s="2">
        <v>912</v>
      </c>
      <c r="C7" s="2" t="s">
        <v>48</v>
      </c>
      <c r="D7" s="1">
        <v>750</v>
      </c>
      <c r="E7" s="1">
        <v>120</v>
      </c>
      <c r="F7" s="1">
        <v>120</v>
      </c>
      <c r="G7" s="1">
        <v>541</v>
      </c>
      <c r="H7" s="1" t="s">
        <v>40</v>
      </c>
      <c r="I7" s="1">
        <v>467</v>
      </c>
      <c r="J7" s="1">
        <v>489.25</v>
      </c>
      <c r="K7" s="1">
        <f>514*1.02</f>
        <v>524.28</v>
      </c>
      <c r="L7" s="1">
        <f>490*1.03</f>
        <v>504.7</v>
      </c>
      <c r="M7" s="1">
        <f>345*1.02</f>
        <v>351.90000000000003</v>
      </c>
      <c r="N7" s="1">
        <f>+L7</f>
        <v>504.7</v>
      </c>
      <c r="O7" s="1"/>
      <c r="P7" s="1"/>
      <c r="Q7" s="1"/>
      <c r="R7" s="1">
        <v>514</v>
      </c>
      <c r="S7" s="1"/>
      <c r="T7" s="1">
        <v>505</v>
      </c>
      <c r="U7" s="1">
        <v>120</v>
      </c>
      <c r="V7" s="1">
        <v>490</v>
      </c>
      <c r="W7" s="1">
        <f>120*1.1</f>
        <v>132</v>
      </c>
      <c r="X7" s="1">
        <v>419</v>
      </c>
      <c r="Y7" s="1">
        <v>120</v>
      </c>
      <c r="Z7" s="1"/>
      <c r="AA7" s="1"/>
      <c r="AB7" s="1"/>
      <c r="AC7" s="1"/>
      <c r="AD7" s="1" t="s">
        <v>49</v>
      </c>
      <c r="AE7" s="1">
        <v>450</v>
      </c>
      <c r="AF7" s="1">
        <v>400</v>
      </c>
      <c r="AG7" s="1">
        <v>541</v>
      </c>
      <c r="AH7" s="1">
        <v>541</v>
      </c>
    </row>
    <row r="8" spans="1:34" x14ac:dyDescent="0.25">
      <c r="A8" s="2" t="s">
        <v>50</v>
      </c>
      <c r="B8" s="2" t="s">
        <v>51</v>
      </c>
      <c r="C8" s="2" t="s">
        <v>48</v>
      </c>
      <c r="D8" s="1">
        <v>64</v>
      </c>
      <c r="E8" s="1">
        <v>39</v>
      </c>
      <c r="F8" s="1">
        <v>39</v>
      </c>
      <c r="G8" s="1">
        <v>39</v>
      </c>
      <c r="H8" s="1" t="s">
        <v>40</v>
      </c>
      <c r="I8" s="1"/>
      <c r="J8" s="1"/>
      <c r="K8" s="1"/>
      <c r="L8" s="1"/>
      <c r="M8" s="1"/>
      <c r="N8" s="1"/>
      <c r="O8" s="1"/>
      <c r="P8" s="1"/>
      <c r="Q8" s="1"/>
      <c r="R8" s="1"/>
      <c r="S8" s="1"/>
      <c r="T8" s="1"/>
      <c r="U8" s="1"/>
      <c r="V8" s="1"/>
      <c r="W8" s="1"/>
      <c r="X8" s="1"/>
      <c r="Y8" s="1"/>
      <c r="Z8" s="1"/>
      <c r="AA8" s="1">
        <v>39</v>
      </c>
      <c r="AB8" s="1"/>
      <c r="AC8" s="1"/>
      <c r="AD8" s="1"/>
      <c r="AE8" s="1"/>
      <c r="AF8" s="1"/>
      <c r="AG8" s="1"/>
      <c r="AH8" s="1"/>
    </row>
    <row r="9" spans="1:34" x14ac:dyDescent="0.25">
      <c r="I9" s="1"/>
      <c r="J9" s="1"/>
      <c r="K9" s="1"/>
      <c r="L9" s="1"/>
      <c r="M9" s="1"/>
      <c r="N9" s="1"/>
      <c r="O9" s="1"/>
      <c r="P9" s="1"/>
      <c r="Q9" s="1"/>
      <c r="R9" s="1"/>
      <c r="S9" s="1"/>
      <c r="T9" s="1"/>
      <c r="U9" s="1"/>
      <c r="V9" s="1"/>
      <c r="W9" s="1"/>
      <c r="X9" s="1"/>
      <c r="Y9" s="1"/>
      <c r="Z9" s="1"/>
      <c r="AA9" s="1"/>
      <c r="AB9" s="1"/>
      <c r="AC9" s="1"/>
      <c r="AD9" s="1"/>
      <c r="AE9" s="1"/>
      <c r="AF9" s="1"/>
      <c r="AG9" s="1"/>
      <c r="AH9" s="1"/>
    </row>
    <row r="11" spans="1:34" x14ac:dyDescent="0.25">
      <c r="A11" s="2" t="s">
        <v>52</v>
      </c>
    </row>
    <row r="14" spans="1:34" x14ac:dyDescent="0.25">
      <c r="A14" s="3"/>
    </row>
    <row r="15" spans="1:34" x14ac:dyDescent="0.25">
      <c r="A15" s="3"/>
    </row>
    <row r="16" spans="1:34"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2023-12-16T17:02:04Z</dcterms:created>
  <dcterms:modified xsi:type="dcterms:W3CDTF">2024-12-16T15:27:01Z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